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ciaalwerknederland-my.sharepoint.com/personal/vanoosterom_sociaalwerk_nl/Documents/Bureaublad/"/>
    </mc:Choice>
  </mc:AlternateContent>
  <xr:revisionPtr revIDLastSave="0" documentId="8_{29A475E5-66F0-4A0F-A433-37955B4F2E25}" xr6:coauthVersionLast="47" xr6:coauthVersionMax="47" xr10:uidLastSave="{00000000-0000-0000-0000-000000000000}"/>
  <bookViews>
    <workbookView xWindow="34452" yWindow="-108" windowWidth="30936" windowHeight="16776" xr2:uid="{00000000-000D-0000-FFFF-FFFF00000000}"/>
  </bookViews>
  <sheets>
    <sheet name="invullen" sheetId="2" r:id="rId1"/>
    <sheet name="basisdata" sheetId="4" r:id="rId2"/>
    <sheet name="feestdagen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E4" i="2" l="1"/>
  <c r="D19" i="4" s="1"/>
  <c r="E5" i="2"/>
  <c r="C13" i="4"/>
  <c r="F3" i="4"/>
  <c r="C2" i="4" s="1"/>
  <c r="G13" i="4" l="1"/>
  <c r="F13" i="4"/>
  <c r="E13" i="4"/>
  <c r="D18" i="4"/>
  <c r="G18" i="4" s="1"/>
  <c r="H9" i="2" s="1"/>
  <c r="D13" i="4"/>
  <c r="C9" i="2"/>
  <c r="H13" i="4" l="1"/>
  <c r="D9" i="2" s="1"/>
  <c r="I13" i="4" l="1"/>
  <c r="E9" i="2" s="1"/>
</calcChain>
</file>

<file path=xl/sharedStrings.xml><?xml version="1.0" encoding="utf-8"?>
<sst xmlns="http://schemas.openxmlformats.org/spreadsheetml/2006/main" count="86" uniqueCount="74">
  <si>
    <t>Feestdagverlof, individuele berekening</t>
  </si>
  <si>
    <t>Utrecht, december 2023 v1</t>
  </si>
  <si>
    <t>uren per week</t>
  </si>
  <si>
    <t>eigen werkrooster (uur per dag per week)</t>
  </si>
  <si>
    <t>omvang dienstverband</t>
  </si>
  <si>
    <t>formatie</t>
  </si>
  <si>
    <t>ma</t>
  </si>
  <si>
    <t xml:space="preserve">di </t>
  </si>
  <si>
    <t>wo</t>
  </si>
  <si>
    <t>do</t>
  </si>
  <si>
    <t>vr</t>
  </si>
  <si>
    <t>oneven of enkele week</t>
  </si>
  <si>
    <t>even week</t>
  </si>
  <si>
    <t>recht op</t>
  </si>
  <si>
    <t>benodigd</t>
  </si>
  <si>
    <t>verschil</t>
  </si>
  <si>
    <t>WAT TE DOEN:</t>
  </si>
  <si>
    <t>1.</t>
  </si>
  <si>
    <t>vul achter OMVANG DIENSTVERBAND het (gemiddelde) aantal uren per week in dat de werknemer per week werkt.</t>
  </si>
  <si>
    <t>2.</t>
  </si>
  <si>
    <t xml:space="preserve">vul dan in het EIGEN WEEKROOSTER in op welke dagen hoeveel uur wordt gewerkt </t>
  </si>
  <si>
    <t>door de werknemer. Als de werknemer elke week volgens hetzelfde rooster werkt</t>
  </si>
  <si>
    <t>alleen de eerste regel invullen. Als er sprake is van een tweewekelijks rooster</t>
  </si>
  <si>
    <t>Deze rekentool is geschikt voor</t>
  </si>
  <si>
    <t>wordt in de eerste rij het rooster voor de ONEVEN week ingevuld.</t>
  </si>
  <si>
    <t>organisaties die op doordeweekse</t>
  </si>
  <si>
    <t>In de tweede rij komt het rooster voor de EVEN weken.</t>
  </si>
  <si>
    <t>feestdagen gesloten zijn.</t>
  </si>
  <si>
    <t xml:space="preserve">En voor werknemers die vaste </t>
  </si>
  <si>
    <t>Deze rekentool berekent aan de hand van het aantal UREN uit op</t>
  </si>
  <si>
    <t>werktijden hebben in een één-</t>
  </si>
  <si>
    <t>hoeveel uren de werknemer recht heeft. De berekening is gebaseerd op</t>
  </si>
  <si>
    <t>of tweewekelijks rooster.</t>
  </si>
  <si>
    <t>het aantal feestdagen dat in 2022 op een doordeweekse dag valt.</t>
  </si>
  <si>
    <t>Resultaat wordt getoond in de kolom RECHT OP.</t>
  </si>
  <si>
    <t>Aan de hand van het WERKROOSTER wordt gekeken hoeveel uur de werknemer</t>
  </si>
  <si>
    <t>nodig heeft om de feestdagen te vullen. Resultaat staat in kolom BENODIGD.</t>
  </si>
  <si>
    <t>3.</t>
  </si>
  <si>
    <t>Tot slot wordt het verschil berekend tussen het aantal uren waarop de</t>
  </si>
  <si>
    <t>medewerker recht heeft en het aantal uren dat de medewerker (vanwege</t>
  </si>
  <si>
    <t>sluiting op een feestdag) nodig heeft om de feestdagen te vullen. Dit staat in de kolom VERSCHIL.</t>
  </si>
  <si>
    <t>*is het verschil negatief: dan betekent dit dat de werknemer meer feestdagverlof moet opnemen,</t>
  </si>
  <si>
    <t xml:space="preserve">dan waar hij recht op heeft. Met de werknemer moet dan worden afgesproken op welk moment </t>
  </si>
  <si>
    <t>gedurende het jaar deze werknemer een aantal EXTRA moet werken of dat dit aantal wordt afgeschreven</t>
  </si>
  <si>
    <t>van het vakantieverlof van de werknemer.</t>
  </si>
  <si>
    <t>*is het verschil positief: dan betekent dit dat de werknemer deze uren op een ander moment kan opnemen.</t>
  </si>
  <si>
    <t>Voor meer informatie over feestdagverlof, zie ledendeel platform kennisbank</t>
  </si>
  <si>
    <t>De grondslagen en feitelijke berekening worden uitgevoerd in het werkblad BASISDATA.</t>
  </si>
  <si>
    <t>feestdagen op een werkdag</t>
  </si>
  <si>
    <t>dagen vallen op</t>
  </si>
  <si>
    <t xml:space="preserve">recht op </t>
  </si>
  <si>
    <t>jaar</t>
  </si>
  <si>
    <t>dagen</t>
  </si>
  <si>
    <t>uren</t>
  </si>
  <si>
    <t>totaal</t>
  </si>
  <si>
    <t>oneven</t>
  </si>
  <si>
    <t>even</t>
  </si>
  <si>
    <t>di</t>
  </si>
  <si>
    <t>ingevuld</t>
  </si>
  <si>
    <t>controleverschil:</t>
  </si>
  <si>
    <t>even weken</t>
  </si>
  <si>
    <t>oneven weken</t>
  </si>
  <si>
    <t>Feestdagen 2024</t>
  </si>
  <si>
    <t xml:space="preserve">Tweede Paasdag: Maandag 1 april </t>
  </si>
  <si>
    <t xml:space="preserve">Nieuwjaarsdag: Maandag 1 januari </t>
  </si>
  <si>
    <t>Week 14</t>
  </si>
  <si>
    <t>Week 1</t>
  </si>
  <si>
    <t>Hemelvaartdag: Donderdag 9 mei</t>
  </si>
  <si>
    <t>Week 19</t>
  </si>
  <si>
    <t xml:space="preserve">Tweede Pinksterdag: Maandag 20 mei </t>
  </si>
  <si>
    <t>Week 21</t>
  </si>
  <si>
    <t>Week 52</t>
  </si>
  <si>
    <t xml:space="preserve">Tweede Kerstdag: Donderdag 26 december </t>
  </si>
  <si>
    <t xml:space="preserve">Eerste Kerstdag: Woensdag 25 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</si>
</sst>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2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43"/>
      <name val="Arial"/>
    </font>
    <font>
      <b/>
      <sz val="10"/>
      <name val="Arial"/>
    </font>
    <font>
      <sz val="10"/>
      <color indexed="55"/>
      <name val="Arial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</font>
    <font>
      <b/>
      <sz val="10"/>
      <color indexed="17"/>
      <name val="Arial"/>
      <family val="2"/>
    </font>
    <font>
      <sz val="10"/>
      <color indexed="17"/>
      <name val="Arial"/>
    </font>
    <font>
      <sz val="10"/>
      <color theme="0" tint="-0.1499679555650502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</font>
    <font>
      <sz val="7"/>
      <color rgb="FF212529"/>
      <name val="Open Sans"/>
      <family val="2"/>
    </font>
    <font>
      <sz val="12"/>
      <color rgb="FF212529"/>
      <name val="Open Sans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DC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2" borderId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1" fillId="0" borderId="0" xfId="0" applyFont="1" applyProtection="1">
      <protection locked="0"/>
    </xf>
    <xf numFmtId="164" fontId="6" fillId="3" borderId="0" xfId="0" applyNumberFormat="1" applyFont="1" applyFill="1" applyAlignment="1">
      <alignment horizontal="center"/>
    </xf>
    <xf numFmtId="165" fontId="5" fillId="3" borderId="0" xfId="0" applyNumberFormat="1" applyFont="1" applyFill="1"/>
    <xf numFmtId="0" fontId="4" fillId="3" borderId="0" xfId="0" applyFont="1" applyFill="1"/>
    <xf numFmtId="0" fontId="17" fillId="3" borderId="0" xfId="0" applyFont="1" applyFill="1"/>
    <xf numFmtId="0" fontId="15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7" fillId="3" borderId="0" xfId="0" applyFont="1" applyFill="1" applyAlignment="1">
      <alignment horizontal="right"/>
    </xf>
    <xf numFmtId="0" fontId="12" fillId="3" borderId="0" xfId="0" applyFont="1" applyFill="1" applyAlignment="1">
      <alignment horizontal="right"/>
    </xf>
    <xf numFmtId="164" fontId="12" fillId="3" borderId="0" xfId="0" applyNumberFormat="1" applyFont="1" applyFill="1"/>
    <xf numFmtId="0" fontId="1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2" fontId="12" fillId="3" borderId="0" xfId="0" applyNumberFormat="1" applyFont="1" applyFill="1"/>
    <xf numFmtId="0" fontId="12" fillId="3" borderId="0" xfId="0" applyFont="1" applyFill="1"/>
    <xf numFmtId="0" fontId="11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3" fillId="3" borderId="0" xfId="0" applyFont="1" applyFill="1"/>
    <xf numFmtId="0" fontId="10" fillId="3" borderId="0" xfId="0" applyFont="1" applyFill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0" fontId="0" fillId="3" borderId="0" xfId="0" applyFill="1"/>
    <xf numFmtId="164" fontId="6" fillId="5" borderId="0" xfId="0" applyNumberFormat="1" applyFont="1" applyFill="1" applyAlignment="1">
      <alignment horizontal="center"/>
    </xf>
    <xf numFmtId="165" fontId="5" fillId="5" borderId="0" xfId="0" applyNumberFormat="1" applyFont="1" applyFill="1"/>
    <xf numFmtId="0" fontId="1" fillId="5" borderId="0" xfId="0" applyFont="1" applyFill="1"/>
    <xf numFmtId="0" fontId="0" fillId="4" borderId="1" xfId="0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4" borderId="3" xfId="0" applyFill="1" applyBorder="1"/>
    <xf numFmtId="0" fontId="0" fillId="4" borderId="0" xfId="0" applyFill="1"/>
    <xf numFmtId="0" fontId="0" fillId="4" borderId="6" xfId="0" applyFill="1" applyBorder="1"/>
    <xf numFmtId="164" fontId="0" fillId="4" borderId="0" xfId="0" applyNumberFormat="1" applyFill="1"/>
    <xf numFmtId="0" fontId="0" fillId="4" borderId="4" xfId="0" applyFill="1" applyBorder="1"/>
    <xf numFmtId="0" fontId="0" fillId="4" borderId="7" xfId="0" applyFill="1" applyBorder="1"/>
    <xf numFmtId="164" fontId="0" fillId="4" borderId="7" xfId="0" applyNumberFormat="1" applyFill="1" applyBorder="1"/>
    <xf numFmtId="0" fontId="0" fillId="4" borderId="8" xfId="0" applyFill="1" applyBorder="1"/>
    <xf numFmtId="165" fontId="0" fillId="4" borderId="0" xfId="0" applyNumberFormat="1" applyFill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4" borderId="8" xfId="0" applyNumberFormat="1" applyFill="1" applyBorder="1"/>
    <xf numFmtId="0" fontId="18" fillId="0" borderId="0" xfId="2"/>
    <xf numFmtId="0" fontId="8" fillId="0" borderId="0" xfId="0" applyFont="1"/>
    <xf numFmtId="0" fontId="0" fillId="0" borderId="7" xfId="0" applyBorder="1"/>
    <xf numFmtId="0" fontId="19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/>
    <xf numFmtId="0" fontId="22" fillId="0" borderId="0" xfId="0" applyFont="1" applyAlignment="1">
      <alignment horizontal="left" vertical="center" wrapText="1" indent="1"/>
    </xf>
    <xf numFmtId="0" fontId="23" fillId="0" borderId="0" xfId="0" applyFont="1"/>
  </cellXfs>
  <cellStyles count="3">
    <cellStyle name="Hyperlink" xfId="2" builtinId="8"/>
    <cellStyle name="Standaard" xfId="0" builtinId="0"/>
    <cellStyle name="Stijl 1" xfId="1" xr:uid="{00000000-0005-0000-0000-000002000000}"/>
  </cellStyles>
  <dxfs count="0"/>
  <tableStyles count="0" defaultTableStyle="TableStyleMedium2" defaultPivotStyle="PivotStyleLight16"/>
  <colors>
    <mruColors>
      <color rgb="FFFC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153582</xdr:colOff>
      <xdr:row>0</xdr:row>
      <xdr:rowOff>0</xdr:rowOff>
    </xdr:from>
    <xdr:to>
      <xdr:col>2</xdr:col>
      <xdr:colOff>9308</xdr:colOff>
      <xdr:row>3</xdr:row>
      <xdr:rowOff>45720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A2FCC40-C922-4618-94D4-86D3AD43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3582" y="0"/>
          <a:ext cx="1554986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tabSelected="1" workbookViewId="0">
      <selection activeCell="C10" sqref="C10"/>
    </sheetView>
  </sheetViews>
  <sheetFormatPr defaultColWidth="9.19921875" defaultRowHeight="12.75" x14ac:dyDescent="0.35"/>
  <cols>
    <col min="1" max="1" width="10.53125" style="9" customWidth="1"/>
    <col min="2" max="2" width="13.265625" style="9" customWidth="1"/>
    <col min="3" max="3" width="10.265625" style="9" customWidth="1"/>
    <col min="4" max="4" width="12.53125" style="9" customWidth="1"/>
    <col min="5" max="5" width="7.73046875" style="9" customWidth="1"/>
    <col min="6" max="6" width="1.19921875" style="9" customWidth="1"/>
    <col min="7" max="7" width="4.265625" style="9" customWidth="1"/>
    <col min="8" max="8" width="7.46484375" style="9" customWidth="1"/>
    <col min="9" max="13" width="3.73046875" style="9" customWidth="1"/>
    <col min="14" max="14" width="5.19921875" style="9" customWidth="1"/>
    <col min="15" max="16384" width="9.19921875" style="9"/>
  </cols>
  <sheetData>
    <row r="1" spans="1:17" ht="15" x14ac:dyDescent="0.4">
      <c r="A1"/>
      <c r="C1" s="10" t="s">
        <v>0</v>
      </c>
      <c r="D1" s="11"/>
      <c r="E1" s="11"/>
      <c r="F1" s="11"/>
      <c r="G1" s="11"/>
      <c r="H1" s="11"/>
      <c r="I1" s="12"/>
      <c r="J1" s="12"/>
      <c r="K1" s="12"/>
      <c r="L1" s="12"/>
      <c r="M1" s="13" t="s">
        <v>1</v>
      </c>
      <c r="N1" s="12"/>
      <c r="O1" s="12"/>
      <c r="P1" s="12"/>
    </row>
    <row r="2" spans="1:17" x14ac:dyDescent="0.35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4" spans="1:17" x14ac:dyDescent="0.35">
      <c r="B4" s="14"/>
      <c r="D4" s="15" t="s">
        <v>2</v>
      </c>
      <c r="E4" s="16">
        <f>$C$5</f>
        <v>36</v>
      </c>
      <c r="F4" s="17"/>
      <c r="G4" s="17"/>
      <c r="H4" s="17"/>
      <c r="I4" s="18" t="s">
        <v>3</v>
      </c>
      <c r="J4" s="11"/>
      <c r="K4" s="11"/>
      <c r="L4" s="11"/>
      <c r="M4" s="11"/>
      <c r="N4" s="11"/>
      <c r="O4" s="11"/>
      <c r="P4" s="11"/>
    </row>
    <row r="5" spans="1:17" x14ac:dyDescent="0.35">
      <c r="A5" s="11"/>
      <c r="B5" s="19" t="s">
        <v>4</v>
      </c>
      <c r="C5" s="6">
        <v>36</v>
      </c>
      <c r="D5" s="15" t="s">
        <v>5</v>
      </c>
      <c r="E5" s="20">
        <f>$C$5/36</f>
        <v>1</v>
      </c>
      <c r="F5" s="17"/>
      <c r="G5" s="17"/>
      <c r="H5" s="17"/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2</v>
      </c>
      <c r="O5" s="21"/>
      <c r="P5" s="17"/>
    </row>
    <row r="6" spans="1:17" x14ac:dyDescent="0.35">
      <c r="H6" s="15" t="s">
        <v>11</v>
      </c>
      <c r="I6" s="6">
        <v>7.2</v>
      </c>
      <c r="J6" s="6">
        <v>7.2</v>
      </c>
      <c r="K6" s="6">
        <v>7.2</v>
      </c>
      <c r="L6" s="6">
        <v>7.2</v>
      </c>
      <c r="M6" s="6">
        <v>7.2</v>
      </c>
      <c r="N6" s="32">
        <v>36</v>
      </c>
    </row>
    <row r="7" spans="1:17" ht="13.15" x14ac:dyDescent="0.4">
      <c r="B7" s="22"/>
      <c r="C7" s="12"/>
      <c r="D7" s="12"/>
      <c r="E7" s="12"/>
      <c r="H7" s="15" t="s">
        <v>12</v>
      </c>
      <c r="I7" s="6">
        <v>7.2</v>
      </c>
      <c r="J7" s="6">
        <v>7.2</v>
      </c>
      <c r="K7" s="6">
        <v>7.2</v>
      </c>
      <c r="L7" s="6">
        <v>7.2</v>
      </c>
      <c r="M7" s="6">
        <v>7.2</v>
      </c>
      <c r="N7" s="32">
        <v>36</v>
      </c>
    </row>
    <row r="8" spans="1:17" ht="13.15" x14ac:dyDescent="0.4">
      <c r="B8" s="12"/>
      <c r="C8" s="23" t="s">
        <v>13</v>
      </c>
      <c r="D8" s="23" t="s">
        <v>14</v>
      </c>
      <c r="E8" s="24" t="s">
        <v>15</v>
      </c>
      <c r="F8" s="11"/>
      <c r="G8" s="11"/>
    </row>
    <row r="9" spans="1:17" ht="13.15" x14ac:dyDescent="0.4">
      <c r="B9" s="25">
        <v>2023</v>
      </c>
      <c r="C9" s="30">
        <f>basisdata!C2</f>
        <v>43.2</v>
      </c>
      <c r="D9" s="30">
        <f>basisdata!H13</f>
        <v>43.2</v>
      </c>
      <c r="E9" s="31">
        <f>basisdata!I13</f>
        <v>0</v>
      </c>
      <c r="H9" s="26" t="str">
        <f>IF(basisdata!$G$18=0," ","LET OP: urenschema klopt niet met formatieomvang")</f>
        <v xml:space="preserve"> </v>
      </c>
    </row>
    <row r="10" spans="1:17" ht="13.15" x14ac:dyDescent="0.4">
      <c r="B10" s="25"/>
      <c r="C10" s="7"/>
      <c r="D10" s="7"/>
      <c r="E10" s="8"/>
      <c r="G10" s="11"/>
      <c r="H10" s="18" t="s">
        <v>16</v>
      </c>
      <c r="I10" s="11"/>
      <c r="J10" s="11"/>
      <c r="K10" s="12"/>
      <c r="L10" s="12"/>
      <c r="M10" s="12"/>
      <c r="N10" s="12"/>
      <c r="O10" s="12"/>
      <c r="P10" s="12"/>
      <c r="Q10" s="12"/>
    </row>
    <row r="11" spans="1:17" ht="13.15" x14ac:dyDescent="0.4">
      <c r="B11" s="25"/>
      <c r="C11" s="7"/>
      <c r="D11" s="7"/>
      <c r="E11" s="8"/>
      <c r="G11" s="27" t="s">
        <v>17</v>
      </c>
      <c r="H11" s="12" t="s">
        <v>18</v>
      </c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3.15" x14ac:dyDescent="0.4">
      <c r="B12" s="25"/>
      <c r="C12" s="7"/>
      <c r="D12" s="7"/>
      <c r="E12" s="8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3.15" x14ac:dyDescent="0.4">
      <c r="G13" s="27" t="s">
        <v>19</v>
      </c>
      <c r="H13" s="12" t="s">
        <v>20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35">
      <c r="H14" s="12" t="s">
        <v>21</v>
      </c>
      <c r="I14" s="12"/>
      <c r="J14" s="12"/>
      <c r="K14" s="12"/>
      <c r="L14" s="12"/>
      <c r="M14" s="12"/>
      <c r="N14" s="12"/>
      <c r="O14" s="12"/>
      <c r="P14" s="12"/>
      <c r="Q14" s="12"/>
    </row>
    <row r="15" spans="1:17" x14ac:dyDescent="0.35">
      <c r="H15" s="12" t="s">
        <v>22</v>
      </c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3.15" x14ac:dyDescent="0.4">
      <c r="B16" s="28" t="s">
        <v>23</v>
      </c>
      <c r="H16" s="12" t="s">
        <v>24</v>
      </c>
      <c r="I16" s="12"/>
      <c r="J16" s="12"/>
      <c r="K16" s="12"/>
      <c r="L16" s="12"/>
      <c r="M16" s="12"/>
      <c r="N16" s="12"/>
      <c r="O16" s="12"/>
      <c r="P16" s="12"/>
      <c r="Q16" s="12"/>
    </row>
    <row r="17" spans="2:21" ht="13.15" x14ac:dyDescent="0.4">
      <c r="B17" s="28" t="s">
        <v>25</v>
      </c>
      <c r="C17" s="11"/>
      <c r="D17" s="11"/>
      <c r="H17" s="12" t="s">
        <v>26</v>
      </c>
      <c r="I17" s="12"/>
      <c r="J17" s="12"/>
      <c r="K17" s="12"/>
      <c r="L17" s="12"/>
      <c r="M17" s="12"/>
      <c r="N17" s="12"/>
      <c r="O17" s="12"/>
      <c r="P17" s="12"/>
      <c r="Q17" s="12"/>
    </row>
    <row r="18" spans="2:21" ht="13.15" x14ac:dyDescent="0.4">
      <c r="B18" s="28" t="s">
        <v>27</v>
      </c>
      <c r="C18" s="11"/>
      <c r="D18" s="11"/>
      <c r="I18" s="12"/>
      <c r="J18" s="12"/>
      <c r="K18" s="12"/>
      <c r="L18" s="12"/>
      <c r="M18" s="12"/>
      <c r="N18" s="12"/>
      <c r="O18" s="12"/>
      <c r="P18" s="12"/>
      <c r="Q18" s="12"/>
    </row>
    <row r="19" spans="2:21" ht="13.15" x14ac:dyDescent="0.4">
      <c r="B19" s="28" t="s">
        <v>28</v>
      </c>
      <c r="C19" s="11"/>
      <c r="D19" s="11"/>
      <c r="H19" s="12" t="s">
        <v>29</v>
      </c>
      <c r="I19" s="12"/>
      <c r="J19" s="12"/>
      <c r="K19" s="12"/>
      <c r="L19" s="12"/>
      <c r="M19" s="12"/>
      <c r="N19" s="12"/>
      <c r="O19" s="12"/>
      <c r="P19" s="12"/>
      <c r="Q19" s="12"/>
    </row>
    <row r="20" spans="2:21" ht="13.15" x14ac:dyDescent="0.4">
      <c r="B20" s="28" t="s">
        <v>30</v>
      </c>
      <c r="C20" s="11"/>
      <c r="D20" s="11"/>
      <c r="H20" s="12"/>
      <c r="I20" s="12" t="s">
        <v>31</v>
      </c>
      <c r="J20" s="12"/>
      <c r="K20" s="12"/>
      <c r="L20" s="12"/>
      <c r="M20" s="12"/>
      <c r="N20" s="12"/>
      <c r="O20" s="12"/>
      <c r="P20" s="12"/>
      <c r="Q20" s="12"/>
    </row>
    <row r="21" spans="2:21" ht="13.15" x14ac:dyDescent="0.4">
      <c r="B21" s="28" t="s">
        <v>32</v>
      </c>
      <c r="C21" s="11"/>
      <c r="D21" s="11"/>
      <c r="H21" s="12"/>
      <c r="I21" s="12" t="s">
        <v>33</v>
      </c>
      <c r="J21" s="12"/>
      <c r="K21" s="12"/>
      <c r="L21" s="12"/>
      <c r="M21" s="12"/>
      <c r="N21" s="12"/>
      <c r="O21" s="12"/>
      <c r="P21" s="12"/>
      <c r="Q21" s="12"/>
    </row>
    <row r="22" spans="2:21" x14ac:dyDescent="0.35">
      <c r="B22" s="21"/>
      <c r="H22" s="12"/>
      <c r="I22" s="12" t="s">
        <v>34</v>
      </c>
      <c r="J22" s="12"/>
      <c r="K22" s="12"/>
      <c r="L22" s="12"/>
      <c r="M22" s="12"/>
      <c r="N22" s="12"/>
      <c r="O22" s="12"/>
      <c r="P22" s="12"/>
      <c r="Q22" s="12"/>
    </row>
    <row r="23" spans="2:21" x14ac:dyDescent="0.35">
      <c r="B23" s="21"/>
      <c r="H23" s="12" t="s">
        <v>35</v>
      </c>
      <c r="I23" s="12"/>
      <c r="J23" s="12"/>
      <c r="K23" s="12"/>
      <c r="L23" s="12"/>
      <c r="M23" s="12"/>
      <c r="N23" s="12"/>
      <c r="O23" s="12"/>
      <c r="P23" s="12"/>
      <c r="Q23" s="12"/>
    </row>
    <row r="24" spans="2:21" x14ac:dyDescent="0.35">
      <c r="B24" s="21"/>
      <c r="H24" s="12"/>
      <c r="I24" s="12" t="s">
        <v>36</v>
      </c>
      <c r="J24" s="12"/>
      <c r="K24" s="12"/>
      <c r="L24" s="12"/>
      <c r="M24" s="12"/>
      <c r="N24" s="12"/>
      <c r="O24" s="12"/>
      <c r="P24" s="12"/>
      <c r="Q24" s="12"/>
    </row>
    <row r="25" spans="2:21" x14ac:dyDescent="0.35">
      <c r="B25" s="21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2:21" ht="13.15" x14ac:dyDescent="0.4">
      <c r="B26" s="21"/>
      <c r="G26" s="27" t="s">
        <v>37</v>
      </c>
      <c r="H26" s="12" t="s">
        <v>38</v>
      </c>
      <c r="I26" s="25"/>
      <c r="J26" s="25"/>
      <c r="K26" s="12"/>
      <c r="L26" s="12"/>
      <c r="M26" s="12"/>
      <c r="N26" s="12"/>
      <c r="O26" s="12"/>
      <c r="P26" s="12"/>
      <c r="Q26" s="12"/>
    </row>
    <row r="27" spans="2:21" ht="13.15" x14ac:dyDescent="0.4">
      <c r="H27" s="12" t="s">
        <v>39</v>
      </c>
      <c r="J27" s="25"/>
      <c r="K27" s="12"/>
      <c r="L27" s="12"/>
      <c r="M27" s="12"/>
      <c r="N27" s="12"/>
      <c r="O27" s="12"/>
      <c r="P27" s="12"/>
      <c r="Q27" s="12"/>
    </row>
    <row r="28" spans="2:21" x14ac:dyDescent="0.35">
      <c r="H28" s="29" t="s">
        <v>40</v>
      </c>
      <c r="J28" s="12"/>
      <c r="K28" s="12"/>
      <c r="L28" s="12"/>
      <c r="M28" s="12"/>
      <c r="N28" s="12"/>
      <c r="O28" s="12"/>
      <c r="P28" s="12"/>
      <c r="Q28" s="12"/>
    </row>
    <row r="29" spans="2:21" x14ac:dyDescent="0.35">
      <c r="J29" s="12"/>
      <c r="K29" s="12"/>
      <c r="L29" s="12"/>
      <c r="M29" s="12"/>
      <c r="N29" s="12"/>
      <c r="O29" s="12"/>
      <c r="P29" s="12"/>
      <c r="Q29" s="12"/>
    </row>
    <row r="30" spans="2:21" x14ac:dyDescent="0.35">
      <c r="H30" s="12" t="s">
        <v>41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2:21" x14ac:dyDescent="0.35">
      <c r="H31" s="12" t="s">
        <v>42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2:21" x14ac:dyDescent="0.35">
      <c r="H32" s="12" t="s">
        <v>43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8:25" x14ac:dyDescent="0.35">
      <c r="H33" s="12" t="s">
        <v>44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8:25" x14ac:dyDescent="0.35">
      <c r="H34" s="12" t="s">
        <v>45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6" spans="8:25" x14ac:dyDescent="0.35">
      <c r="H36" s="12" t="s">
        <v>46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8" spans="8:25" x14ac:dyDescent="0.35">
      <c r="H38" s="12" t="s">
        <v>47</v>
      </c>
    </row>
    <row r="39" spans="8:25" x14ac:dyDescent="0.35">
      <c r="H39" s="12"/>
    </row>
  </sheetData>
  <sheetProtection selectLockedCells="1"/>
  <phoneticPr fontId="2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zoomScale="85" zoomScaleNormal="85" workbookViewId="0">
      <selection activeCell="H3" sqref="H3"/>
    </sheetView>
  </sheetViews>
  <sheetFormatPr defaultRowHeight="12.75" x14ac:dyDescent="0.35"/>
  <cols>
    <col min="2" max="7" width="9.265625" bestFit="1" customWidth="1"/>
    <col min="8" max="12" width="6" customWidth="1"/>
    <col min="13" max="13" width="5.265625" customWidth="1"/>
  </cols>
  <sheetData>
    <row r="1" spans="1:13" x14ac:dyDescent="0.35">
      <c r="E1" t="s">
        <v>48</v>
      </c>
      <c r="G1" s="2"/>
      <c r="H1" s="3" t="s">
        <v>49</v>
      </c>
      <c r="I1" s="3"/>
      <c r="J1" s="3"/>
      <c r="K1" s="3"/>
      <c r="L1" s="3"/>
      <c r="M1" s="4"/>
    </row>
    <row r="2" spans="1:13" x14ac:dyDescent="0.35">
      <c r="A2" s="33" t="s">
        <v>50</v>
      </c>
      <c r="B2" s="34">
        <v>2024</v>
      </c>
      <c r="C2" s="35">
        <f>invullen!$E$5*$F3</f>
        <v>43.2</v>
      </c>
      <c r="D2" s="33" t="s">
        <v>51</v>
      </c>
      <c r="E2" s="34" t="s">
        <v>52</v>
      </c>
      <c r="F2" s="34" t="s">
        <v>53</v>
      </c>
      <c r="G2" s="36"/>
      <c r="H2" s="37" t="s">
        <v>6</v>
      </c>
      <c r="I2" s="37" t="s">
        <v>7</v>
      </c>
      <c r="J2" s="37" t="s">
        <v>8</v>
      </c>
      <c r="K2" s="37" t="s">
        <v>9</v>
      </c>
      <c r="L2" s="37" t="s">
        <v>10</v>
      </c>
      <c r="M2" s="38" t="s">
        <v>54</v>
      </c>
    </row>
    <row r="3" spans="1:13" x14ac:dyDescent="0.35">
      <c r="A3" s="36"/>
      <c r="B3" s="37"/>
      <c r="C3" s="39"/>
      <c r="D3" s="36">
        <v>2024</v>
      </c>
      <c r="E3" s="37">
        <v>6</v>
      </c>
      <c r="F3" s="39">
        <f>E3*7.2</f>
        <v>43.2</v>
      </c>
      <c r="G3" s="36" t="s">
        <v>55</v>
      </c>
      <c r="H3" s="37">
        <v>2</v>
      </c>
      <c r="I3" s="37"/>
      <c r="J3" s="37">
        <v>0</v>
      </c>
      <c r="K3" s="37">
        <v>1</v>
      </c>
      <c r="L3" s="37">
        <v>0</v>
      </c>
      <c r="M3" s="38">
        <f>SUM(H3:L4)</f>
        <v>6</v>
      </c>
    </row>
    <row r="4" spans="1:13" x14ac:dyDescent="0.35">
      <c r="A4" s="36"/>
      <c r="B4" s="37"/>
      <c r="C4" s="39"/>
      <c r="D4" s="36"/>
      <c r="E4" s="37"/>
      <c r="F4" s="37"/>
      <c r="G4" s="36" t="s">
        <v>56</v>
      </c>
      <c r="H4" s="37">
        <v>1</v>
      </c>
      <c r="I4" s="37">
        <v>0</v>
      </c>
      <c r="J4" s="37">
        <v>1</v>
      </c>
      <c r="K4" s="37">
        <v>1</v>
      </c>
      <c r="L4" s="37">
        <v>0</v>
      </c>
      <c r="M4" s="38"/>
    </row>
    <row r="5" spans="1:13" x14ac:dyDescent="0.35">
      <c r="A5" s="40"/>
      <c r="B5" s="41"/>
      <c r="C5" s="42"/>
      <c r="D5" s="36"/>
      <c r="E5" s="37"/>
      <c r="F5" s="39"/>
      <c r="G5" s="36"/>
      <c r="H5" s="37"/>
      <c r="I5" s="37"/>
      <c r="J5" s="37"/>
      <c r="K5" s="37"/>
      <c r="L5" s="37"/>
      <c r="M5" s="38"/>
    </row>
    <row r="6" spans="1:13" x14ac:dyDescent="0.35">
      <c r="A6" s="37"/>
      <c r="B6" s="37"/>
      <c r="C6" s="37"/>
      <c r="D6" s="36"/>
      <c r="E6" s="37"/>
      <c r="F6" s="37"/>
      <c r="G6" s="36"/>
      <c r="H6" s="37"/>
      <c r="I6" s="37"/>
      <c r="J6" s="37"/>
      <c r="K6" s="37"/>
      <c r="L6" s="37"/>
      <c r="M6" s="38"/>
    </row>
    <row r="7" spans="1:13" x14ac:dyDescent="0.35">
      <c r="A7" s="37"/>
      <c r="B7" s="37"/>
      <c r="C7" s="37"/>
      <c r="D7" s="36"/>
      <c r="E7" s="37"/>
      <c r="F7" s="39"/>
      <c r="G7" s="36"/>
      <c r="H7" s="37"/>
      <c r="I7" s="37"/>
      <c r="J7" s="37"/>
      <c r="K7" s="37"/>
      <c r="L7" s="37"/>
      <c r="M7" s="38"/>
    </row>
    <row r="8" spans="1:13" x14ac:dyDescent="0.35">
      <c r="A8" s="37"/>
      <c r="B8" s="37"/>
      <c r="C8" s="37"/>
      <c r="D8" s="36"/>
      <c r="E8" s="37"/>
      <c r="F8" s="37"/>
      <c r="G8" s="36"/>
      <c r="H8" s="37"/>
      <c r="I8" s="37"/>
      <c r="J8" s="37"/>
      <c r="K8" s="37"/>
      <c r="L8" s="37"/>
      <c r="M8" s="38"/>
    </row>
    <row r="9" spans="1:13" x14ac:dyDescent="0.35">
      <c r="A9" s="37"/>
      <c r="B9" s="37"/>
      <c r="C9" s="37"/>
      <c r="D9" s="36"/>
      <c r="E9" s="37"/>
      <c r="F9" s="39"/>
      <c r="G9" s="36"/>
      <c r="H9" s="37"/>
      <c r="I9" s="37"/>
      <c r="J9" s="37"/>
      <c r="K9" s="37"/>
      <c r="L9" s="37"/>
      <c r="M9" s="38"/>
    </row>
    <row r="10" spans="1:13" x14ac:dyDescent="0.35">
      <c r="A10" s="37"/>
      <c r="B10" s="37"/>
      <c r="C10" s="37"/>
      <c r="D10" s="40"/>
      <c r="E10" s="41"/>
      <c r="F10" s="41"/>
      <c r="G10" s="40"/>
      <c r="H10" s="41"/>
      <c r="I10" s="41"/>
      <c r="J10" s="41"/>
      <c r="K10" s="41"/>
      <c r="L10" s="41"/>
      <c r="M10" s="43"/>
    </row>
    <row r="12" spans="1:13" x14ac:dyDescent="0.35">
      <c r="B12" s="2"/>
      <c r="C12" s="5" t="s">
        <v>6</v>
      </c>
      <c r="D12" s="5" t="s">
        <v>57</v>
      </c>
      <c r="E12" s="5" t="s">
        <v>8</v>
      </c>
      <c r="F12" s="5" t="s">
        <v>9</v>
      </c>
      <c r="G12" s="5" t="s">
        <v>10</v>
      </c>
      <c r="H12" s="3"/>
      <c r="I12" s="4" t="s">
        <v>15</v>
      </c>
    </row>
    <row r="13" spans="1:13" x14ac:dyDescent="0.35">
      <c r="B13" s="36">
        <v>2024</v>
      </c>
      <c r="C13" s="37">
        <f>IF(invullen!$N$7=0,invullen!I$6*(basisdata!H3+basisdata!H4),invullen!I$6*basisdata!H3+invullen!I$7*basisdata!H4)</f>
        <v>21.6</v>
      </c>
      <c r="D13" s="37">
        <f>IF(invullen!$N$7=0,invullen!J$6*(basisdata!I3+basisdata!I4),invullen!J$6*basisdata!I3+invullen!J$7*basisdata!I4)</f>
        <v>0</v>
      </c>
      <c r="E13" s="37">
        <f>IF(invullen!$N$7=0,invullen!K$6*(basisdata!J3+basisdata!J4),invullen!K$6*basisdata!J3+invullen!K$7*basisdata!J4)</f>
        <v>7.2</v>
      </c>
      <c r="F13" s="37">
        <f>IF(invullen!$N$7=0,invullen!L$6*(basisdata!K3+basisdata!K4),invullen!L$6*basisdata!K3+invullen!L$7*basisdata!K4)</f>
        <v>14.4</v>
      </c>
      <c r="G13" s="37">
        <f>IF(invullen!$N$7=0,invullen!M$6*(basisdata!L3+basisdata!L4),invullen!M$6*basisdata!L3+invullen!M$7*basisdata!L4)</f>
        <v>0</v>
      </c>
      <c r="H13" s="44">
        <f>SUM(C13:G13)</f>
        <v>43.2</v>
      </c>
      <c r="I13" s="45">
        <f>basisdata!C2-H13</f>
        <v>0</v>
      </c>
    </row>
    <row r="14" spans="1:13" x14ac:dyDescent="0.35">
      <c r="B14" s="36"/>
      <c r="C14" s="37"/>
      <c r="D14" s="37"/>
      <c r="E14" s="37"/>
      <c r="F14" s="37"/>
      <c r="G14" s="37"/>
      <c r="H14" s="44"/>
      <c r="I14" s="45"/>
    </row>
    <row r="15" spans="1:13" x14ac:dyDescent="0.35">
      <c r="B15" s="36"/>
      <c r="C15" s="37"/>
      <c r="D15" s="37"/>
      <c r="E15" s="37"/>
      <c r="F15" s="37"/>
      <c r="G15" s="37"/>
      <c r="H15" s="44"/>
      <c r="I15" s="45"/>
    </row>
    <row r="16" spans="1:13" x14ac:dyDescent="0.35">
      <c r="B16" s="40"/>
      <c r="C16" s="37"/>
      <c r="D16" s="37"/>
      <c r="E16" s="37"/>
      <c r="F16" s="37"/>
      <c r="G16" s="37"/>
      <c r="H16" s="46"/>
      <c r="I16" s="47"/>
    </row>
    <row r="18" spans="3:11" x14ac:dyDescent="0.35">
      <c r="C18" t="s">
        <v>58</v>
      </c>
      <c r="D18">
        <f>IF(invullen!$N$7=0,invullen!$N$6,(invullen!$N$6+invullen!$N$7)/2)</f>
        <v>36</v>
      </c>
      <c r="E18" t="s">
        <v>59</v>
      </c>
      <c r="G18">
        <f>D18-D19</f>
        <v>0</v>
      </c>
    </row>
    <row r="19" spans="3:11" x14ac:dyDescent="0.35">
      <c r="D19">
        <f>invullen!$E$4</f>
        <v>36</v>
      </c>
    </row>
    <row r="25" spans="3:11" x14ac:dyDescent="0.35">
      <c r="K25" s="1"/>
    </row>
    <row r="26" spans="3:11" x14ac:dyDescent="0.35">
      <c r="K26" s="1"/>
    </row>
    <row r="27" spans="3:11" x14ac:dyDescent="0.35">
      <c r="K27" s="1"/>
    </row>
    <row r="28" spans="3:11" x14ac:dyDescent="0.35">
      <c r="K28" s="1"/>
    </row>
  </sheetData>
  <phoneticPr fontId="2" type="noConversion"/>
  <printOptions headings="1" gridLines="1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C10" sqref="C10"/>
    </sheetView>
  </sheetViews>
  <sheetFormatPr defaultRowHeight="12.75" x14ac:dyDescent="0.35"/>
  <cols>
    <col min="1" max="1" width="71.265625" customWidth="1"/>
    <col min="2" max="3" width="17" customWidth="1"/>
  </cols>
  <sheetData>
    <row r="1" spans="1:3" x14ac:dyDescent="0.35">
      <c r="B1" s="49" t="s">
        <v>60</v>
      </c>
      <c r="C1" s="49" t="s">
        <v>61</v>
      </c>
    </row>
    <row r="2" spans="1:3" x14ac:dyDescent="0.35">
      <c r="A2" t="s">
        <v>62</v>
      </c>
      <c r="C2" s="48"/>
    </row>
    <row r="4" spans="1:3" x14ac:dyDescent="0.35">
      <c r="A4" s="51"/>
    </row>
    <row r="5" spans="1:3" ht="17.25" x14ac:dyDescent="0.4">
      <c r="A5" s="52"/>
      <c r="B5" s="53"/>
      <c r="C5" s="53"/>
    </row>
    <row r="6" spans="1:3" ht="17.25" x14ac:dyDescent="0.4">
      <c r="A6" s="52"/>
      <c r="B6" s="53"/>
      <c r="C6" s="53"/>
    </row>
    <row r="7" spans="1:3" ht="17.25" x14ac:dyDescent="0.4">
      <c r="A7" s="52" t="s">
        <v>64</v>
      </c>
      <c r="B7" s="53"/>
      <c r="C7" s="53" t="s">
        <v>66</v>
      </c>
    </row>
    <row r="8" spans="1:3" ht="17.25" x14ac:dyDescent="0.4">
      <c r="A8" s="52" t="s">
        <v>63</v>
      </c>
      <c r="B8" s="53" t="s">
        <v>65</v>
      </c>
      <c r="C8" s="53"/>
    </row>
    <row r="9" spans="1:3" ht="17.25" x14ac:dyDescent="0.4">
      <c r="A9" s="52" t="s">
        <v>67</v>
      </c>
      <c r="B9" s="53"/>
      <c r="C9" s="53" t="s">
        <v>68</v>
      </c>
    </row>
    <row r="10" spans="1:3" ht="17.25" x14ac:dyDescent="0.4">
      <c r="A10" s="52" t="s">
        <v>69</v>
      </c>
      <c r="B10" s="53"/>
      <c r="C10" s="53" t="s">
        <v>70</v>
      </c>
    </row>
    <row r="11" spans="1:3" ht="17.25" x14ac:dyDescent="0.4">
      <c r="A11" s="52" t="s">
        <v>73</v>
      </c>
      <c r="B11" s="53" t="s">
        <v>71</v>
      </c>
      <c r="C11" s="53"/>
    </row>
    <row r="12" spans="1:3" ht="17.25" x14ac:dyDescent="0.4">
      <c r="A12" s="52" t="s">
        <v>72</v>
      </c>
      <c r="B12" s="55" t="s">
        <v>71</v>
      </c>
      <c r="C12" s="53"/>
    </row>
    <row r="13" spans="1:3" ht="17.25" x14ac:dyDescent="0.4">
      <c r="A13" s="52"/>
      <c r="B13" s="55"/>
      <c r="C13" s="53"/>
    </row>
    <row r="14" spans="1:3" ht="15.75" x14ac:dyDescent="0.4">
      <c r="A14" s="54"/>
      <c r="B14" s="53"/>
      <c r="C14" s="53"/>
    </row>
    <row r="15" spans="1:3" ht="15.75" x14ac:dyDescent="0.4">
      <c r="A15" s="54"/>
      <c r="B15" s="53"/>
      <c r="C15" s="53"/>
    </row>
    <row r="16" spans="1:3" x14ac:dyDescent="0.35">
      <c r="B16" s="50"/>
    </row>
    <row r="17" spans="2:2" x14ac:dyDescent="0.35">
      <c r="B17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2afe02-82a3-43a4-9e32-cdee85a9ed50">
      <Terms xmlns="http://schemas.microsoft.com/office/infopath/2007/PartnerControls"/>
    </lcf76f155ced4ddcb4097134ff3c332f>
    <TaxCatchAll xmlns="10fb2f34-dcea-47bc-88f5-93bd4313cd40" xsi:nil="true"/>
    <SharedWithUsers xmlns="10fb2f34-dcea-47bc-88f5-93bd4313cd40">
      <UserInfo>
        <DisplayName>Radia Abba</DisplayName>
        <AccountId>12</AccountId>
        <AccountType/>
      </UserInfo>
      <UserInfo>
        <DisplayName>Jorrit Berenschot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6D3965F76C14E967808FE047566B6" ma:contentTypeVersion="13" ma:contentTypeDescription="Een nieuw document maken." ma:contentTypeScope="" ma:versionID="0c40b1fd889527544cbdf0ecc2bcca65">
  <xsd:schema xmlns:xsd="http://www.w3.org/2001/XMLSchema" xmlns:xs="http://www.w3.org/2001/XMLSchema" xmlns:p="http://schemas.microsoft.com/office/2006/metadata/properties" xmlns:ns2="792afe02-82a3-43a4-9e32-cdee85a9ed50" xmlns:ns3="10fb2f34-dcea-47bc-88f5-93bd4313cd40" targetNamespace="http://schemas.microsoft.com/office/2006/metadata/properties" ma:root="true" ma:fieldsID="2b1157eed4f239d3675e056932831840" ns2:_="" ns3:_="">
    <xsd:import namespace="792afe02-82a3-43a4-9e32-cdee85a9ed50"/>
    <xsd:import namespace="10fb2f34-dcea-47bc-88f5-93bd4313c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afe02-82a3-43a4-9e32-cdee85a9e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240148a4-5a13-4143-be3a-9b3fc8c96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b2f34-dcea-47bc-88f5-93bd4313c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5323de6-5cc4-4c18-87aa-8ac076a22e50}" ma:internalName="TaxCatchAll" ma:showField="CatchAllData" ma:web="10fb2f34-dcea-47bc-88f5-93bd4313c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8FDB6-99D4-4505-8971-AB3ACF923160}">
  <ds:schemaRefs>
    <ds:schemaRef ds:uri="http://schemas.microsoft.com/office/2006/metadata/properties"/>
    <ds:schemaRef ds:uri="http://schemas.microsoft.com/office/infopath/2007/PartnerControls"/>
    <ds:schemaRef ds:uri="792afe02-82a3-43a4-9e32-cdee85a9ed50"/>
    <ds:schemaRef ds:uri="10fb2f34-dcea-47bc-88f5-93bd4313cd40"/>
  </ds:schemaRefs>
</ds:datastoreItem>
</file>

<file path=customXml/itemProps2.xml><?xml version="1.0" encoding="utf-8"?>
<ds:datastoreItem xmlns:ds="http://schemas.openxmlformats.org/officeDocument/2006/customXml" ds:itemID="{FE732FD2-B34A-4DE3-AE29-16C0FB7DF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19BBA-3499-4A4E-A997-7D92B891E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afe02-82a3-43a4-9e32-cdee85a9ed50"/>
    <ds:schemaRef ds:uri="10fb2f34-dcea-47bc-88f5-93bd4313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invullen</vt:lpstr>
      <vt:lpstr>basisdata</vt:lpstr>
      <vt:lpstr>feestdagen</vt:lpstr>
    </vt:vector>
  </TitlesOfParts>
  <Manager/>
  <Company>MOgroep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jaarurensystematiek</dc:title>
  <dc:subject>berekening individuele jaaruren</dc:subject>
  <dc:creator>han</dc:creator>
  <cp:keywords/>
  <dc:description/>
  <cp:lastModifiedBy>Thomas van Oosterom</cp:lastModifiedBy>
  <cp:revision/>
  <dcterms:created xsi:type="dcterms:W3CDTF">2009-09-07T08:01:05Z</dcterms:created>
  <dcterms:modified xsi:type="dcterms:W3CDTF">2023-12-04T13:02:02Z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0x0101002516D3965F76C14E967808FE047566B6</vt:lpwstr>
  </property>
  <property fmtid="{D5CDD505-2E9C-101B-9397-08002B2CF9AE}" pid="3" name="MediaServiceImageTags">
    <vt:lpwstr/>
  </property>
</Properties>
</file>